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bfproperties.sharepoint.com/Shared Documents/Seaview Blinds/Sales/Enquiry Forms/1.Enquiry forms/"/>
    </mc:Choice>
  </mc:AlternateContent>
  <xr:revisionPtr revIDLastSave="2" documentId="8_{54886B21-AF11-4D2D-BE2D-AD6EC995282C}" xr6:coauthVersionLast="47" xr6:coauthVersionMax="47" xr10:uidLastSave="{018F8EE0-2A1B-40BA-90A2-A86EC984A84B}"/>
  <workbookProtection workbookAlgorithmName="SHA-512" workbookHashValue="ATnXe0w5VZQ1OWsYQAi/dOIgVe73woCaFWjZRyN3JTkRBn6iL7rWiCFxdhQZWMbORF/zi2bYd5ha7bfuDe8o3Q==" workbookSaltValue="XB0JdVaTFB+sGfWZsYGtTg==" workbookSpinCount="100000" lockStructure="1"/>
  <bookViews>
    <workbookView xWindow="-28920" yWindow="-120" windowWidth="29040" windowHeight="15720" xr2:uid="{690BAD02-9C9C-4C99-AB21-B21A22852FC5}"/>
  </bookViews>
  <sheets>
    <sheet name="Enquiry Form" sheetId="1" r:id="rId1"/>
    <sheet name="Standard Hatch Sizes" sheetId="4" r:id="rId2"/>
    <sheet name="Product Code" sheetId="2" r:id="rId3"/>
  </sheets>
  <definedNames>
    <definedName name="_xlnm.Print_Area" localSheetId="0">'Enquiry Form'!$A$1:$L$25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O11" i="1" s="1" a="1"/>
  <c r="O11" i="1" s="1"/>
  <c r="F12" i="1"/>
  <c r="F13" i="1"/>
  <c r="F14" i="1"/>
  <c r="F15" i="1"/>
  <c r="F6" i="1"/>
  <c r="D14" i="1"/>
  <c r="O14" i="1" a="1"/>
  <c r="O14" i="1" s="1"/>
  <c r="D7" i="1"/>
  <c r="O7" i="1" s="1" a="1"/>
  <c r="O7" i="1" s="1"/>
  <c r="D8" i="1"/>
  <c r="O8" i="1" s="1" a="1"/>
  <c r="O8" i="1" s="1"/>
  <c r="D9" i="1"/>
  <c r="D10" i="1"/>
  <c r="D11" i="1"/>
  <c r="D12" i="1"/>
  <c r="D13" i="1"/>
  <c r="O13" i="1" s="1" a="1"/>
  <c r="O13" i="1" s="1"/>
  <c r="D15" i="1"/>
  <c r="D6" i="1"/>
  <c r="O15" i="1" l="1" a="1"/>
  <c r="O15" i="1" s="1"/>
  <c r="O12" i="1" a="1"/>
  <c r="O12" i="1" s="1"/>
  <c r="O10" i="1" a="1"/>
  <c r="O10" i="1" s="1"/>
  <c r="O6" i="1" a="1"/>
  <c r="O6" i="1" s="1"/>
  <c r="O9" i="1" a="1"/>
  <c r="O9" i="1" s="1"/>
  <c r="I16" i="1"/>
  <c r="A7" i="1"/>
  <c r="A8" i="1" s="1"/>
  <c r="A9" i="1" s="1"/>
  <c r="A10" i="1" s="1"/>
  <c r="A11" i="1" s="1"/>
  <c r="A12" i="1" s="1"/>
  <c r="A13" i="1" s="1"/>
  <c r="A14" i="1" s="1"/>
  <c r="A1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<sst xmlns="http://schemas.openxmlformats.org/spreadsheetml/2006/main" count="107" uniqueCount="90">
  <si>
    <t xml:space="preserve">Item </t>
  </si>
  <si>
    <t>Date</t>
  </si>
  <si>
    <t xml:space="preserve"> </t>
  </si>
  <si>
    <t>White</t>
  </si>
  <si>
    <t>Dimenson Type</t>
  </si>
  <si>
    <t>Code</t>
  </si>
  <si>
    <r>
      <t xml:space="preserve">Quantity
</t>
    </r>
    <r>
      <rPr>
        <b/>
        <sz val="6"/>
        <color theme="0" tint="-0.499984740745262"/>
        <rFont val="Century Gothic"/>
        <family val="2"/>
      </rPr>
      <t>(Enter)</t>
    </r>
  </si>
  <si>
    <t>Enquiry Form</t>
  </si>
  <si>
    <t>Notes</t>
  </si>
  <si>
    <t xml:space="preserve">1. 5% discount for 11+ units.    2. Quantities of 20+ are on special quotation. 
3. Prices based on aperture dimensions.   4. All prices are Ex Works, Ex VAT &amp; supplied only in pounds sterling. </t>
  </si>
  <si>
    <r>
      <t xml:space="preserve">Fabric Colour
</t>
    </r>
    <r>
      <rPr>
        <b/>
        <sz val="6"/>
        <color theme="0" tint="-0.499984740745262"/>
        <rFont val="Century Gothic"/>
        <family val="2"/>
      </rPr>
      <t>(Select)</t>
    </r>
  </si>
  <si>
    <r>
      <t xml:space="preserve">Hardware 
Colour
</t>
    </r>
    <r>
      <rPr>
        <b/>
        <sz val="6"/>
        <color theme="0" tint="-0.499984740745262"/>
        <rFont val="Century Gothic"/>
        <family val="2"/>
      </rPr>
      <t>(Select)</t>
    </r>
  </si>
  <si>
    <t>L10</t>
  </si>
  <si>
    <t>L20</t>
  </si>
  <si>
    <t>Lewmar 20</t>
  </si>
  <si>
    <t>L30</t>
  </si>
  <si>
    <t>Lewmar 30</t>
  </si>
  <si>
    <t>L40</t>
  </si>
  <si>
    <t>Lewmar 40</t>
  </si>
  <si>
    <t>L44</t>
  </si>
  <si>
    <t>Lewmar 44</t>
  </si>
  <si>
    <t>L50</t>
  </si>
  <si>
    <t>Lewmar 50</t>
  </si>
  <si>
    <t>L54</t>
  </si>
  <si>
    <t>Lewmar 54</t>
  </si>
  <si>
    <t>L60</t>
  </si>
  <si>
    <t>Lewmar 60</t>
  </si>
  <si>
    <t>L70</t>
  </si>
  <si>
    <t>Lewmar 70</t>
  </si>
  <si>
    <t>Hardware colour</t>
  </si>
  <si>
    <t>Fabric Colour</t>
  </si>
  <si>
    <t>Ivory</t>
  </si>
  <si>
    <t>IVY</t>
  </si>
  <si>
    <t>WHT</t>
  </si>
  <si>
    <r>
      <t xml:space="preserve">R42 Radius
</t>
    </r>
    <r>
      <rPr>
        <b/>
        <sz val="6"/>
        <color theme="0" tint="-0.499984740745262"/>
        <rFont val="Century Gothic"/>
        <family val="2"/>
      </rPr>
      <t>(Select)</t>
    </r>
  </si>
  <si>
    <t>R42</t>
  </si>
  <si>
    <t>None</t>
  </si>
  <si>
    <t>Corner</t>
  </si>
  <si>
    <t>Liner</t>
  </si>
  <si>
    <t>Seaview Product Code</t>
  </si>
  <si>
    <t>Make</t>
  </si>
  <si>
    <t>* Measurements should be aperture size - please see our website</t>
  </si>
  <si>
    <t>W (mm)</t>
  </si>
  <si>
    <t>H (mm)</t>
  </si>
  <si>
    <t>Product</t>
  </si>
  <si>
    <t>Lewmar 10</t>
  </si>
  <si>
    <t>Customer Name</t>
  </si>
  <si>
    <t>Customer Email</t>
  </si>
  <si>
    <t>Customer Tel. Number</t>
  </si>
  <si>
    <t>Customer Address</t>
  </si>
  <si>
    <t>Project Reference</t>
  </si>
  <si>
    <r>
      <t xml:space="preserve">Product size
</t>
    </r>
    <r>
      <rPr>
        <b/>
        <sz val="6"/>
        <color theme="0" tint="-0.499984740745262"/>
        <rFont val="Century Gothic"/>
        <family val="2"/>
      </rPr>
      <t>(Select)</t>
    </r>
  </si>
  <si>
    <t>Seacreen Roller</t>
  </si>
  <si>
    <t>SSR</t>
  </si>
  <si>
    <t>Seascreen Roller</t>
  </si>
  <si>
    <r>
      <t xml:space="preserve">Width
</t>
    </r>
    <r>
      <rPr>
        <b/>
        <sz val="6"/>
        <color theme="0" tint="-0.499984740745262"/>
        <rFont val="Century Gothic"/>
        <family val="2"/>
      </rPr>
      <t>(Enter)</t>
    </r>
  </si>
  <si>
    <r>
      <t xml:space="preserve">Drop
</t>
    </r>
    <r>
      <rPr>
        <b/>
        <sz val="6"/>
        <color theme="0" tint="-0.499984740745262"/>
        <rFont val="Century Gothic"/>
        <family val="2"/>
      </rPr>
      <t>(Enter)</t>
    </r>
  </si>
  <si>
    <t>Aperture</t>
  </si>
  <si>
    <t>External</t>
  </si>
  <si>
    <r>
      <t xml:space="preserve">Operation
</t>
    </r>
    <r>
      <rPr>
        <b/>
        <sz val="6"/>
        <color theme="0" tint="-0.499984740745262"/>
        <rFont val="Century Gothic"/>
        <family val="2"/>
      </rPr>
      <t>(Select)</t>
    </r>
  </si>
  <si>
    <t>Operation</t>
  </si>
  <si>
    <t>Standard</t>
  </si>
  <si>
    <t>Fly/Fly MiM</t>
  </si>
  <si>
    <t>BO/BO MiM</t>
  </si>
  <si>
    <r>
      <t xml:space="preserve">Liner Or Seal
</t>
    </r>
    <r>
      <rPr>
        <b/>
        <sz val="6"/>
        <color theme="0" tint="-0.499984740745262"/>
        <rFont val="Century Gothic"/>
        <family val="2"/>
      </rPr>
      <t>(Select)</t>
    </r>
  </si>
  <si>
    <t>Seal</t>
  </si>
  <si>
    <t>`</t>
  </si>
  <si>
    <t>-FFM</t>
  </si>
  <si>
    <t>-BBM</t>
  </si>
  <si>
    <t>-L</t>
  </si>
  <si>
    <t>-S</t>
  </si>
  <si>
    <t>-R42</t>
  </si>
  <si>
    <t>Bowmar 1000</t>
  </si>
  <si>
    <t>Bowmar 1011</t>
  </si>
  <si>
    <t>Bowmar 1029</t>
  </si>
  <si>
    <t>Bowmar 1039</t>
  </si>
  <si>
    <t>Bowmar 1049</t>
  </si>
  <si>
    <t>Bowmar 1070</t>
  </si>
  <si>
    <t>Bowmar 1080</t>
  </si>
  <si>
    <t>If Liner or Seal selected, and cell is red. R42 not selected</t>
  </si>
  <si>
    <t>B1000</t>
  </si>
  <si>
    <t>B1011</t>
  </si>
  <si>
    <t>B1029</t>
  </si>
  <si>
    <t>B1039</t>
  </si>
  <si>
    <t>B1049</t>
  </si>
  <si>
    <t>B1070</t>
  </si>
  <si>
    <t>B1080</t>
  </si>
  <si>
    <r>
      <t xml:space="preserve">Blind Location
</t>
    </r>
    <r>
      <rPr>
        <b/>
        <sz val="6"/>
        <color theme="0" tint="-0.499984740745262"/>
        <rFont val="Century Gothic"/>
        <family val="2"/>
      </rPr>
      <t>(Enter)</t>
    </r>
  </si>
  <si>
    <t>Overall W</t>
  </si>
  <si>
    <t>Overall Drop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</si>
</sst>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8"/>
      <color theme="1"/>
      <name val="Century Gothic"/>
      <family val="2"/>
    </font>
    <font>
      <sz val="11"/>
      <color theme="1"/>
      <name val="Century Gothic"/>
      <family val="2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7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b/>
      <sz val="6"/>
      <color theme="0" tint="-0.499984740745262"/>
      <name val="Century Gothic"/>
      <family val="2"/>
    </font>
    <font>
      <sz val="8"/>
      <name val="Century Gothic"/>
      <family val="2"/>
    </font>
    <font>
      <sz val="10"/>
      <color theme="1"/>
      <name val="Century Gothic"/>
      <family val="2"/>
    </font>
    <font>
      <b/>
      <sz val="8"/>
      <name val="Century Gothic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10" fillId="0" borderId="0" xfId="0" applyFont="1"/>
    <xf numFmtId="0" fontId="4" fillId="0" borderId="0" xfId="0" applyFont="1" applyAlignment="1">
      <alignment vertical="center"/>
    </xf>
    <xf numFmtId="0" fontId="9" fillId="0" borderId="0" xfId="0" applyFont="1"/>
    <xf numFmtId="0" fontId="3" fillId="0" borderId="3" xfId="0" applyFont="1" applyBorder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10" fillId="0" borderId="2" xfId="0" applyFont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12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" xfId="0" applyFont="1" applyBorder="1"/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/>
    </xf>
    <xf numFmtId="0" fontId="14" fillId="0" borderId="1" xfId="0" applyFont="1" applyBorder="1"/>
    <xf numFmtId="0" fontId="7" fillId="0" borderId="0" xfId="0" applyFont="1" applyAlignment="1">
      <alignment horizontal="center" vertical="center" wrapText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4"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116205</xdr:colOff>
      <xdr:row>0</xdr:row>
      <xdr:rowOff>133350</xdr:rowOff>
    </xdr:from>
    <xdr:to>
      <xdr:col>12</xdr:col>
      <xdr:colOff>150495</xdr:colOff>
      <xdr:row>3</xdr:row>
      <xdr:rowOff>132356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9BB603-B9CA-4FAB-93A9-F2207D3402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81" t="11755" b="13042"/>
        <a:stretch/>
      </xdr:blipFill>
      <xdr:spPr>
        <a:xfrm>
          <a:off x="8431530" y="133350"/>
          <a:ext cx="1805940" cy="660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19B2-94E4-4E61-92A2-4A82B2335BB7}">
  <dimension ref="A1:Q33"/>
  <sheetViews>
    <sheetView showGridLines="0" tabSelected="1" zoomScaleNormal="100" workbookViewId="0">
      <selection activeCell="U11" sqref="U11"/>
    </sheetView>
  </sheetViews>
  <sheetFormatPr defaultColWidth="8.88671875" defaultRowHeight="13.8" x14ac:dyDescent="0.25"/>
  <cols>
    <col min="1" max="1" width="5.44140625" style="1" customWidth="1"/>
    <col min="2" max="3" width="14.33203125" style="1" customWidth="1"/>
    <col min="4" max="4" width="14.33203125" style="1" hidden="1" customWidth="1"/>
    <col min="5" max="5" width="14.33203125" style="1" customWidth="1"/>
    <col min="6" max="6" width="14.33203125" style="1" hidden="1" customWidth="1"/>
    <col min="7" max="7" width="12.109375" style="1" customWidth="1"/>
    <col min="8" max="9" width="12.6640625" style="1" customWidth="1"/>
    <col min="10" max="10" width="15.77734375" style="1" customWidth="1"/>
    <col min="11" max="11" width="7.6640625" style="1" bestFit="1" customWidth="1"/>
    <col min="12" max="12" width="25.77734375" style="1" customWidth="1"/>
    <col min="13" max="13" width="9.6640625" style="1" customWidth="1"/>
    <col min="14" max="14" width="2.21875" style="1" customWidth="1"/>
    <col min="15" max="15" width="55.109375" style="1" hidden="1" customWidth="1"/>
    <col min="16" max="16384" width="8.88671875" style="1"/>
  </cols>
  <sheetData>
    <row r="1" spans="1:17" ht="14.4" customHeight="1" x14ac:dyDescent="0.25"/>
    <row r="2" spans="1:17" ht="14.4" customHeight="1" thickBot="1" x14ac:dyDescent="0.3">
      <c r="J2" s="27" t="s">
        <v>50</v>
      </c>
      <c r="L2" s="27"/>
    </row>
    <row r="3" spans="1:17" ht="23.4" customHeight="1" thickBot="1" x14ac:dyDescent="0.45">
      <c r="A3" s="7" t="s">
        <v>54</v>
      </c>
      <c r="J3" s="26"/>
      <c r="L3" s="28"/>
    </row>
    <row r="4" spans="1:17" ht="28.2" customHeight="1" x14ac:dyDescent="0.3">
      <c r="A4" s="11" t="s">
        <v>7</v>
      </c>
      <c r="I4" s="49" t="s">
        <v>79</v>
      </c>
      <c r="J4" s="49"/>
      <c r="K4" s="49"/>
    </row>
    <row r="5" spans="1:17" ht="36" customHeight="1" x14ac:dyDescent="0.25">
      <c r="A5" s="3" t="s">
        <v>0</v>
      </c>
      <c r="B5" s="12" t="s">
        <v>51</v>
      </c>
      <c r="C5" s="12" t="s">
        <v>55</v>
      </c>
      <c r="D5" s="12" t="s">
        <v>88</v>
      </c>
      <c r="E5" s="12" t="s">
        <v>56</v>
      </c>
      <c r="F5" s="12" t="s">
        <v>89</v>
      </c>
      <c r="G5" s="12" t="s">
        <v>11</v>
      </c>
      <c r="H5" s="12" t="s">
        <v>10</v>
      </c>
      <c r="I5" s="12" t="s">
        <v>59</v>
      </c>
      <c r="J5" s="12" t="s">
        <v>34</v>
      </c>
      <c r="K5" s="12" t="s">
        <v>64</v>
      </c>
      <c r="L5" s="3" t="s">
        <v>6</v>
      </c>
      <c r="M5" s="12" t="s">
        <v>87</v>
      </c>
      <c r="N5" s="32"/>
      <c r="O5" s="3" t="s">
        <v>39</v>
      </c>
    </row>
    <row r="6" spans="1:17" s="9" customFormat="1" ht="21.6" customHeight="1" x14ac:dyDescent="0.3">
      <c r="A6" s="13">
        <v>1</v>
      </c>
      <c r="B6" s="16"/>
      <c r="C6" s="16"/>
      <c r="D6" s="16" t="e">
        <f>IF($K6="Liner",IF($B6="Aperture",$C6,IF($B6="External",$C6-'Standard Hatch Sizes'!$F$4,_xlfn.XLOOKUP($B6,'Standard Hatch Sizes'!$D$5:$D$20,'Standard Hatch Sizes'!$F$5:$F$20)))+3,IF($B6="Aperture",$C6,IF($B6="External",$C6-'Standard Hatch Sizes'!$F$4,_xlfn.XLOOKUP($B6,'Standard Hatch Sizes'!$D$5:$D$20,'Standard Hatch Sizes'!$F$5:$F$20))))</f>
        <v>#N/A</v>
      </c>
      <c r="E6" s="16"/>
      <c r="F6" s="16" t="e">
        <f>IF($K6="Liner",IF($B6="Aperture",$E6,IF($B6="External",$E6-'Standard Hatch Sizes'!$G$4,_xlfn.XLOOKUP($B6,'Standard Hatch Sizes'!$D$5:$D$20,'Standard Hatch Sizes'!$F$5:$F$20)))+3,IF($B6="Aperture",$E6,IF($B6="External",$E6-'Standard Hatch Sizes'!$G$4,_xlfn.XLOOKUP($B6,'Standard Hatch Sizes'!$D$5:$D$20,'Standard Hatch Sizes'!$F$5:$F$20))))</f>
        <v>#N/A</v>
      </c>
      <c r="G6" s="31"/>
      <c r="H6" s="31"/>
      <c r="I6" s="31"/>
      <c r="J6" s="16"/>
      <c r="K6" s="16"/>
      <c r="L6" s="16"/>
      <c r="M6" s="16"/>
      <c r="N6" s="33"/>
      <c r="O6" s="21" t="str" cm="1">
        <f t="array" ref="O6">IFERROR(CONCATENATE("SSR","-",IF(OR(B6="External",B6="Aperture"),D6&amp;"-"&amp;F6,_xlfn.XLOOKUP(B6,'Standard Hatch Sizes'!$D$3:$D$20,'Standard Hatch Sizes'!$E$3:$E$20&amp;"-"&amp;D6&amp;"-"&amp;F6)),"-",VLOOKUP(G6,'Product Code'!$E$3:$F$4,2),"-",VLOOKUP(H6,'Product Code'!$H$3:$I$4,2),_xlfn.XLOOKUP(I6,'Product Code'!$P$3:$P$5,'Product Code'!$Q$3:$Q$5),IF(OR(K6="Seal",K6="Liner"),"-R42",VLOOKUP(J6,'Product Code'!$K$3:$L$4,2)),_xlfn.XLOOKUP(K6,'Product Code'!$M$3:$M$5,'Product Code'!$N$3:$N$5)),"")</f>
        <v/>
      </c>
    </row>
    <row r="7" spans="1:17" s="2" customFormat="1" ht="21.6" customHeight="1" x14ac:dyDescent="0.25">
      <c r="A7" s="13">
        <f>+A6+1</f>
        <v>2</v>
      </c>
      <c r="B7" s="16"/>
      <c r="C7" s="16"/>
      <c r="D7" s="16" t="e">
        <f>IF($K7="Liner",IF($B7="Aperture",$C7,IF($B7="External",$C7-'Standard Hatch Sizes'!$F$4,_xlfn.XLOOKUP($B7,'Standard Hatch Sizes'!$D$5:$D$20,'Standard Hatch Sizes'!$F$5:$F$20)))+3,IF($B7="Aperture",$C7,IF($B7="External",$C7-'Standard Hatch Sizes'!$F$4,_xlfn.XLOOKUP($B7,'Standard Hatch Sizes'!$D$5:$D$20,'Standard Hatch Sizes'!$F$5:$F$20))))</f>
        <v>#N/A</v>
      </c>
      <c r="E7" s="16"/>
      <c r="F7" s="16" t="e">
        <f>IF($K7="Liner",IF($B7="Aperture",$E7,IF($B7="External",$E7-'Standard Hatch Sizes'!$G$4,_xlfn.XLOOKUP($B7,'Standard Hatch Sizes'!$D$5:$D$20,'Standard Hatch Sizes'!$F$5:$F$20)))+3,IF($B7="Aperture",$E7,IF($B7="External",$E7-'Standard Hatch Sizes'!$G$4,_xlfn.XLOOKUP($B7,'Standard Hatch Sizes'!$D$5:$D$20,'Standard Hatch Sizes'!$F$5:$F$20))))</f>
        <v>#N/A</v>
      </c>
      <c r="G7" s="31"/>
      <c r="H7" s="31"/>
      <c r="I7" s="31"/>
      <c r="J7" s="16"/>
      <c r="K7" s="16"/>
      <c r="L7" s="16"/>
      <c r="M7" s="16"/>
      <c r="N7" s="8"/>
      <c r="O7" s="21" t="str" cm="1">
        <f t="array" ref="O7">IFERROR(CONCATENATE("SSR","-",IF(OR(B7="External",B7="Aperture"),D7&amp;"-"&amp;F7,_xlfn.XLOOKUP(B7,'Standard Hatch Sizes'!$D$3:$D$20,'Standard Hatch Sizes'!$E$3:$E$20&amp;"-"&amp;D7&amp;"-"&amp;F7)),"-",VLOOKUP(G7,'Product Code'!$E$3:$F$4,2),"-",VLOOKUP(H7,'Product Code'!$H$3:$I$4,2),_xlfn.XLOOKUP(I7,'Product Code'!$P$3:$P$5,'Product Code'!$Q$3:$Q$5),IF(OR(K7="Seal",K7="Liner"),"-R42",VLOOKUP(J7,'Product Code'!$K$3:$L$4,2)),_xlfn.XLOOKUP(K7,'Product Code'!$M$3:$M$5,'Product Code'!$N$3:$N$5)),"")</f>
        <v/>
      </c>
    </row>
    <row r="8" spans="1:17" s="2" customFormat="1" ht="21.6" customHeight="1" x14ac:dyDescent="0.25">
      <c r="A8" s="13">
        <f t="shared" ref="A8:A15" si="0">+A7+1</f>
        <v>3</v>
      </c>
      <c r="B8" s="16"/>
      <c r="C8" s="16"/>
      <c r="D8" s="16" t="e">
        <f>IF($K8="Liner",IF($B8="Aperture",$C8,IF($B8="External",$C8-'Standard Hatch Sizes'!$F$4,_xlfn.XLOOKUP($B8,'Standard Hatch Sizes'!$D$5:$D$20,'Standard Hatch Sizes'!$F$5:$F$20)))+3,IF($B8="Aperture",$C8,IF($B8="External",$C8-'Standard Hatch Sizes'!$F$4,_xlfn.XLOOKUP($B8,'Standard Hatch Sizes'!$D$5:$D$20,'Standard Hatch Sizes'!$F$5:$F$20))))</f>
        <v>#N/A</v>
      </c>
      <c r="E8" s="16"/>
      <c r="F8" s="16" t="e">
        <f>IF($K8="Liner",IF($B8="Aperture",$E8,IF($B8="External",$E8-'Standard Hatch Sizes'!$G$4,_xlfn.XLOOKUP($B8,'Standard Hatch Sizes'!$D$5:$D$20,'Standard Hatch Sizes'!$F$5:$F$20)))+3,IF($B8="Aperture",$E8,IF($B8="External",$E8-'Standard Hatch Sizes'!$G$4,_xlfn.XLOOKUP($B8,'Standard Hatch Sizes'!$D$5:$D$20,'Standard Hatch Sizes'!$F$5:$F$20))))</f>
        <v>#N/A</v>
      </c>
      <c r="G8" s="31"/>
      <c r="H8" s="31"/>
      <c r="I8" s="31"/>
      <c r="J8" s="16"/>
      <c r="K8" s="16"/>
      <c r="L8" s="16"/>
      <c r="M8" s="16"/>
      <c r="N8" s="8"/>
      <c r="O8" s="21" t="str" cm="1">
        <f t="array" ref="O8">IFERROR(CONCATENATE("SSR","-",IF(OR(B8="External",B8="Aperture"),D8&amp;"-"&amp;F8,_xlfn.XLOOKUP(B8,'Standard Hatch Sizes'!$D$3:$D$20,'Standard Hatch Sizes'!$E$3:$E$20&amp;"-"&amp;D8&amp;"-"&amp;F8)),"-",VLOOKUP(G8,'Product Code'!$E$3:$F$4,2),"-",VLOOKUP(H8,'Product Code'!$H$3:$I$4,2),_xlfn.XLOOKUP(I8,'Product Code'!$P$3:$P$5,'Product Code'!$Q$3:$Q$5),IF(OR(K8="Seal",K8="Liner"),"-R42",VLOOKUP(J8,'Product Code'!$K$3:$L$4,2)),_xlfn.XLOOKUP(K8,'Product Code'!$M$3:$M$5,'Product Code'!$N$3:$N$5)),"")</f>
        <v/>
      </c>
    </row>
    <row r="9" spans="1:17" s="2" customFormat="1" ht="21.6" customHeight="1" x14ac:dyDescent="0.25">
      <c r="A9" s="13">
        <f t="shared" si="0"/>
        <v>4</v>
      </c>
      <c r="B9" s="16"/>
      <c r="C9" s="16"/>
      <c r="D9" s="16" t="e">
        <f>IF($K9="Liner",IF($B9="Aperture",$C9,IF($B9="External",$C9-'Standard Hatch Sizes'!$F$4,_xlfn.XLOOKUP($B9,'Standard Hatch Sizes'!$D$5:$D$20,'Standard Hatch Sizes'!$F$5:$F$20)))+3,IF($B9="Aperture",$C9,IF($B9="External",$C9-'Standard Hatch Sizes'!$F$4,_xlfn.XLOOKUP($B9,'Standard Hatch Sizes'!$D$5:$D$20,'Standard Hatch Sizes'!$F$5:$F$20))))</f>
        <v>#N/A</v>
      </c>
      <c r="E9" s="16"/>
      <c r="F9" s="16" t="e">
        <f>IF($K9="Liner",IF($B9="Aperture",$E9,IF($B9="External",$E9-'Standard Hatch Sizes'!$G$4,_xlfn.XLOOKUP($B9,'Standard Hatch Sizes'!$D$5:$D$20,'Standard Hatch Sizes'!$F$5:$F$20)))+3,IF($B9="Aperture",$E9,IF($B9="External",$E9-'Standard Hatch Sizes'!$G$4,_xlfn.XLOOKUP($B9,'Standard Hatch Sizes'!$D$5:$D$20,'Standard Hatch Sizes'!$F$5:$F$20))))</f>
        <v>#N/A</v>
      </c>
      <c r="G9" s="31"/>
      <c r="H9" s="31"/>
      <c r="I9" s="31"/>
      <c r="J9" s="16"/>
      <c r="K9" s="16"/>
      <c r="L9" s="16"/>
      <c r="M9" s="16"/>
      <c r="N9" s="8"/>
      <c r="O9" s="21" t="str" cm="1">
        <f t="array" ref="O9">IFERROR(CONCATENATE("SSR","-",IF(OR(B9="External",B9="Aperture"),D9&amp;"-"&amp;F9,_xlfn.XLOOKUP(B9,'Standard Hatch Sizes'!$D$3:$D$20,'Standard Hatch Sizes'!$E$3:$E$20&amp;"-"&amp;D9&amp;"-"&amp;F9)),"-",VLOOKUP(G9,'Product Code'!$E$3:$F$4,2),"-",VLOOKUP(H9,'Product Code'!$H$3:$I$4,2),_xlfn.XLOOKUP(I9,'Product Code'!$P$3:$P$5,'Product Code'!$Q$3:$Q$5),IF(OR(K9="Seal",K9="Liner"),"-R42",VLOOKUP(J9,'Product Code'!$K$3:$L$4,2)),_xlfn.XLOOKUP(K9,'Product Code'!$M$3:$M$5,'Product Code'!$N$3:$N$5)),"")</f>
        <v/>
      </c>
      <c r="Q9" s="2" t="s">
        <v>2</v>
      </c>
    </row>
    <row r="10" spans="1:17" s="2" customFormat="1" ht="21.6" customHeight="1" x14ac:dyDescent="0.25">
      <c r="A10" s="13">
        <f t="shared" si="0"/>
        <v>5</v>
      </c>
      <c r="B10" s="16"/>
      <c r="C10" s="16"/>
      <c r="D10" s="16" t="e">
        <f>IF($K10="Liner",IF($B10="Aperture",$C10,IF($B10="External",$C10-'Standard Hatch Sizes'!$F$4,_xlfn.XLOOKUP($B10,'Standard Hatch Sizes'!$D$5:$D$20,'Standard Hatch Sizes'!$F$5:$F$20)))+3,IF($B10="Aperture",$C10,IF($B10="External",$C10-'Standard Hatch Sizes'!$F$4,_xlfn.XLOOKUP($B10,'Standard Hatch Sizes'!$D$5:$D$20,'Standard Hatch Sizes'!$F$5:$F$20))))</f>
        <v>#N/A</v>
      </c>
      <c r="E10" s="16"/>
      <c r="F10" s="16" t="e">
        <f>IF($K10="Liner",IF($B10="Aperture",$E10,IF($B10="External",$E10-'Standard Hatch Sizes'!$G$4,_xlfn.XLOOKUP($B10,'Standard Hatch Sizes'!$D$5:$D$20,'Standard Hatch Sizes'!$F$5:$F$20)))+3,IF($B10="Aperture",$E10,IF($B10="External",$E10-'Standard Hatch Sizes'!$G$4,_xlfn.XLOOKUP($B10,'Standard Hatch Sizes'!$D$5:$D$20,'Standard Hatch Sizes'!$F$5:$F$20))))</f>
        <v>#N/A</v>
      </c>
      <c r="G10" s="31"/>
      <c r="H10" s="31"/>
      <c r="I10" s="31"/>
      <c r="J10" s="16"/>
      <c r="K10" s="16"/>
      <c r="L10" s="16"/>
      <c r="M10" s="16"/>
      <c r="N10" s="8"/>
      <c r="O10" s="21" t="str" cm="1">
        <f t="array" ref="O10">IFERROR(CONCATENATE("SSR","-",IF(OR(B10="External",B10="Aperture"),D10&amp;"-"&amp;F10,_xlfn.XLOOKUP(B10,'Standard Hatch Sizes'!$D$3:$D$20,'Standard Hatch Sizes'!$E$3:$E$20&amp;"-"&amp;D10&amp;"-"&amp;F10)),"-",VLOOKUP(G10,'Product Code'!$E$3:$F$4,2),"-",VLOOKUP(H10,'Product Code'!$H$3:$I$4,2),_xlfn.XLOOKUP(I10,'Product Code'!$P$3:$P$5,'Product Code'!$Q$3:$Q$5),IF(OR(K10="Seal",K10="Liner"),"-R42",VLOOKUP(J10,'Product Code'!$K$3:$L$4,2)),_xlfn.XLOOKUP(K10,'Product Code'!$M$3:$M$5,'Product Code'!$N$3:$N$5)),"")</f>
        <v/>
      </c>
    </row>
    <row r="11" spans="1:17" s="2" customFormat="1" ht="21.6" customHeight="1" x14ac:dyDescent="0.25">
      <c r="A11" s="13">
        <f t="shared" si="0"/>
        <v>6</v>
      </c>
      <c r="B11" s="16"/>
      <c r="C11" s="16"/>
      <c r="D11" s="16" t="e">
        <f>IF($K11="Liner",IF($B11="Aperture",$C11,IF($B11="External",$C11-'Standard Hatch Sizes'!$F$4,_xlfn.XLOOKUP($B11,'Standard Hatch Sizes'!$D$5:$D$20,'Standard Hatch Sizes'!$F$5:$F$20)))+3,IF($B11="Aperture",$C11,IF($B11="External",$C11-'Standard Hatch Sizes'!$F$4,_xlfn.XLOOKUP($B11,'Standard Hatch Sizes'!$D$5:$D$20,'Standard Hatch Sizes'!$F$5:$F$20))))</f>
        <v>#N/A</v>
      </c>
      <c r="E11" s="16"/>
      <c r="F11" s="16" t="e">
        <f>IF($K11="Liner",IF($B11="Aperture",$E11,IF($B11="External",$E11-'Standard Hatch Sizes'!$G$4,_xlfn.XLOOKUP($B11,'Standard Hatch Sizes'!$D$5:$D$20,'Standard Hatch Sizes'!$F$5:$F$20)))+3,IF($B11="Aperture",$E11,IF($B11="External",$E11-'Standard Hatch Sizes'!$G$4,_xlfn.XLOOKUP($B11,'Standard Hatch Sizes'!$D$5:$D$20,'Standard Hatch Sizes'!$F$5:$F$20))))</f>
        <v>#N/A</v>
      </c>
      <c r="G11" s="31"/>
      <c r="H11" s="31"/>
      <c r="I11" s="31"/>
      <c r="J11" s="16"/>
      <c r="K11" s="16"/>
      <c r="L11" s="16"/>
      <c r="M11" s="16"/>
      <c r="N11" s="8"/>
      <c r="O11" s="21" t="str" cm="1">
        <f t="array" ref="O11">IFERROR(CONCATENATE("SSR","-",IF(OR(B11="External",B11="Aperture"),D11&amp;"-"&amp;F11,_xlfn.XLOOKUP(B11,'Standard Hatch Sizes'!$D$3:$D$20,'Standard Hatch Sizes'!$E$3:$E$20&amp;"-"&amp;D11&amp;"-"&amp;F11)),"-",VLOOKUP(G11,'Product Code'!$E$3:$F$4,2),"-",VLOOKUP(H11,'Product Code'!$H$3:$I$4,2),_xlfn.XLOOKUP(I11,'Product Code'!$P$3:$P$5,'Product Code'!$Q$3:$Q$5),IF(OR(K11="Seal",K11="Liner"),"-R42",VLOOKUP(J11,'Product Code'!$K$3:$L$4,2)),_xlfn.XLOOKUP(K11,'Product Code'!$M$3:$M$5,'Product Code'!$N$3:$N$5)),"")</f>
        <v/>
      </c>
    </row>
    <row r="12" spans="1:17" ht="21.6" customHeight="1" x14ac:dyDescent="0.25">
      <c r="A12" s="13">
        <f t="shared" si="0"/>
        <v>7</v>
      </c>
      <c r="B12" s="16"/>
      <c r="C12" s="16"/>
      <c r="D12" s="16" t="e">
        <f>IF($K12="Liner",IF($B12="Aperture",$C12,IF($B12="External",$C12-'Standard Hatch Sizes'!$F$4,_xlfn.XLOOKUP($B12,'Standard Hatch Sizes'!$D$5:$D$20,'Standard Hatch Sizes'!$F$5:$F$20)))+3,IF($B12="Aperture",$C12,IF($B12="External",$C12-'Standard Hatch Sizes'!$F$4,_xlfn.XLOOKUP($B12,'Standard Hatch Sizes'!$D$5:$D$20,'Standard Hatch Sizes'!$F$5:$F$20))))</f>
        <v>#N/A</v>
      </c>
      <c r="E12" s="16"/>
      <c r="F12" s="16" t="e">
        <f>IF($K12="Liner",IF($B12="Aperture",$E12,IF($B12="External",$E12-'Standard Hatch Sizes'!$G$4,_xlfn.XLOOKUP($B12,'Standard Hatch Sizes'!$D$5:$D$20,'Standard Hatch Sizes'!$F$5:$F$20)))+3,IF($B12="Aperture",$E12,IF($B12="External",$E12-'Standard Hatch Sizes'!$G$4,_xlfn.XLOOKUP($B12,'Standard Hatch Sizes'!$D$5:$D$20,'Standard Hatch Sizes'!$F$5:$F$20))))</f>
        <v>#N/A</v>
      </c>
      <c r="G12" s="31"/>
      <c r="H12" s="31"/>
      <c r="I12" s="31"/>
      <c r="J12" s="16"/>
      <c r="K12" s="16"/>
      <c r="L12" s="16"/>
      <c r="M12" s="16"/>
      <c r="N12" s="8"/>
      <c r="O12" s="21" t="str" cm="1">
        <f t="array" ref="O12">IFERROR(CONCATENATE("SSR","-",IF(OR(B12="External",B12="Aperture"),D12&amp;"-"&amp;F12,_xlfn.XLOOKUP(B12,'Standard Hatch Sizes'!$D$3:$D$20,'Standard Hatch Sizes'!$E$3:$E$20&amp;"-"&amp;D12&amp;"-"&amp;F12)),"-",VLOOKUP(G12,'Product Code'!$E$3:$F$4,2),"-",VLOOKUP(H12,'Product Code'!$H$3:$I$4,2),_xlfn.XLOOKUP(I12,'Product Code'!$P$3:$P$5,'Product Code'!$Q$3:$Q$5),IF(OR(K12="Seal",K12="Liner"),"-R42",VLOOKUP(J12,'Product Code'!$K$3:$L$4,2)),_xlfn.XLOOKUP(K12,'Product Code'!$M$3:$M$5,'Product Code'!$N$3:$N$5)),"")</f>
        <v/>
      </c>
    </row>
    <row r="13" spans="1:17" ht="21.6" customHeight="1" x14ac:dyDescent="0.25">
      <c r="A13" s="13">
        <f t="shared" si="0"/>
        <v>8</v>
      </c>
      <c r="B13" s="16"/>
      <c r="C13" s="16"/>
      <c r="D13" s="16" t="e">
        <f>IF($K13="Liner",IF($B13="Aperture",$C13,IF($B13="External",$C13-'Standard Hatch Sizes'!$F$4,_xlfn.XLOOKUP($B13,'Standard Hatch Sizes'!$D$5:$D$20,'Standard Hatch Sizes'!$F$5:$F$20)))+3,IF($B13="Aperture",$C13,IF($B13="External",$C13-'Standard Hatch Sizes'!$F$4,_xlfn.XLOOKUP($B13,'Standard Hatch Sizes'!$D$5:$D$20,'Standard Hatch Sizes'!$F$5:$F$20))))</f>
        <v>#N/A</v>
      </c>
      <c r="E13" s="16"/>
      <c r="F13" s="16" t="e">
        <f>IF($K13="Liner",IF($B13="Aperture",$E13,IF($B13="External",$E13-'Standard Hatch Sizes'!$G$4,_xlfn.XLOOKUP($B13,'Standard Hatch Sizes'!$D$5:$D$20,'Standard Hatch Sizes'!$F$5:$F$20)))+3,IF($B13="Aperture",$E13,IF($B13="External",$E13-'Standard Hatch Sizes'!$G$4,_xlfn.XLOOKUP($B13,'Standard Hatch Sizes'!$D$5:$D$20,'Standard Hatch Sizes'!$F$5:$F$20))))</f>
        <v>#N/A</v>
      </c>
      <c r="G13" s="31"/>
      <c r="H13" s="31"/>
      <c r="I13" s="31"/>
      <c r="J13" s="16"/>
      <c r="K13" s="16"/>
      <c r="L13" s="16"/>
      <c r="M13" s="16"/>
      <c r="N13" s="8"/>
      <c r="O13" s="21" t="str" cm="1">
        <f t="array" ref="O13">IFERROR(CONCATENATE("SSR","-",IF(OR(B13="External",B13="Aperture"),D13&amp;"-"&amp;F13,_xlfn.XLOOKUP(B13,'Standard Hatch Sizes'!$D$3:$D$20,'Standard Hatch Sizes'!$E$3:$E$20&amp;"-"&amp;D13&amp;"-"&amp;F13)),"-",VLOOKUP(G13,'Product Code'!$E$3:$F$4,2),"-",VLOOKUP(H13,'Product Code'!$H$3:$I$4,2),_xlfn.XLOOKUP(I13,'Product Code'!$P$3:$P$5,'Product Code'!$Q$3:$Q$5),IF(OR(K13="Seal",K13="Liner"),"-R42",VLOOKUP(J13,'Product Code'!$K$3:$L$4,2)),_xlfn.XLOOKUP(K13,'Product Code'!$M$3:$M$5,'Product Code'!$N$3:$N$5)),"")</f>
        <v/>
      </c>
    </row>
    <row r="14" spans="1:17" ht="21.6" customHeight="1" x14ac:dyDescent="0.25">
      <c r="A14" s="13">
        <f t="shared" si="0"/>
        <v>9</v>
      </c>
      <c r="B14" s="16"/>
      <c r="C14" s="16"/>
      <c r="D14" s="16" t="e">
        <f>IF($K14="Liner",IF($B14="Aperture",$C14,IF($B14="External",$C14-'Standard Hatch Sizes'!$F$4,_xlfn.XLOOKUP($B14,'Standard Hatch Sizes'!$D$5:$D$20,'Standard Hatch Sizes'!$F$5:$F$20)))+3,IF($B14="Aperture",$C14,IF($B14="External",$C14-'Standard Hatch Sizes'!$F$4,_xlfn.XLOOKUP($B14,'Standard Hatch Sizes'!$D$5:$D$20,'Standard Hatch Sizes'!$F$5:$F$20))))</f>
        <v>#N/A</v>
      </c>
      <c r="E14" s="16"/>
      <c r="F14" s="16" t="e">
        <f>IF($K14="Liner",IF($B14="Aperture",$E14,IF($B14="External",$E14-'Standard Hatch Sizes'!$G$4,_xlfn.XLOOKUP($B14,'Standard Hatch Sizes'!$D$5:$D$20,'Standard Hatch Sizes'!$F$5:$F$20)))+3,IF($B14="Aperture",$E14,IF($B14="External",$E14-'Standard Hatch Sizes'!$G$4,_xlfn.XLOOKUP($B14,'Standard Hatch Sizes'!$D$5:$D$20,'Standard Hatch Sizes'!$F$5:$F$20))))</f>
        <v>#N/A</v>
      </c>
      <c r="G14" s="31"/>
      <c r="H14" s="31"/>
      <c r="I14" s="31"/>
      <c r="J14" s="16"/>
      <c r="K14" s="16"/>
      <c r="L14" s="16"/>
      <c r="M14" s="16"/>
      <c r="N14" s="8"/>
      <c r="O14" s="21" t="str" cm="1">
        <f t="array" ref="O14">IFERROR(CONCATENATE("SSR","-",IF(OR(B14="External",B14="Aperture"),D14&amp;"-"&amp;F14,_xlfn.XLOOKUP(B14,'Standard Hatch Sizes'!$D$3:$D$20,'Standard Hatch Sizes'!$E$3:$E$20&amp;"-"&amp;D14&amp;"-"&amp;F14)),"-",VLOOKUP(G14,'Product Code'!$E$3:$F$4,2),"-",VLOOKUP(H14,'Product Code'!$H$3:$I$4,2),_xlfn.XLOOKUP(I14,'Product Code'!$P$3:$P$5,'Product Code'!$Q$3:$Q$5),IF(OR(K14="Seal",K14="Liner"),"-R42",VLOOKUP(J14,'Product Code'!$K$3:$L$4,2)),_xlfn.XLOOKUP(K14,'Product Code'!$M$3:$M$5,'Product Code'!$N$3:$N$5)),"")</f>
        <v/>
      </c>
    </row>
    <row r="15" spans="1:17" ht="21.6" customHeight="1" x14ac:dyDescent="0.25">
      <c r="A15" s="13">
        <f t="shared" si="0"/>
        <v>10</v>
      </c>
      <c r="B15" s="16"/>
      <c r="C15" s="16"/>
      <c r="D15" s="16" t="e">
        <f>IF($K15="Liner",IF($B15="Aperture",$C15,IF($B15="External",$C15-'Standard Hatch Sizes'!$F$4,_xlfn.XLOOKUP($B15,'Standard Hatch Sizes'!$D$5:$D$20,'Standard Hatch Sizes'!$F$5:$F$20)))+3,IF($B15="Aperture",$C15,IF($B15="External",$C15-'Standard Hatch Sizes'!$F$4,_xlfn.XLOOKUP($B15,'Standard Hatch Sizes'!$D$5:$D$20,'Standard Hatch Sizes'!$F$5:$F$20))))</f>
        <v>#N/A</v>
      </c>
      <c r="E15" s="16"/>
      <c r="F15" s="16" t="e">
        <f>IF($K15="Liner",IF($B15="Aperture",$E15,IF($B15="External",$E15-'Standard Hatch Sizes'!$G$4,_xlfn.XLOOKUP($B15,'Standard Hatch Sizes'!$D$5:$D$20,'Standard Hatch Sizes'!$F$5:$F$20)))+3,IF($B15="Aperture",$E15,IF($B15="External",$E15-'Standard Hatch Sizes'!$G$4,_xlfn.XLOOKUP($B15,'Standard Hatch Sizes'!$D$5:$D$20,'Standard Hatch Sizes'!$F$5:$F$20))))</f>
        <v>#N/A</v>
      </c>
      <c r="G15" s="31"/>
      <c r="H15" s="31"/>
      <c r="I15" s="31"/>
      <c r="J15" s="16"/>
      <c r="K15" s="16"/>
      <c r="L15" s="16"/>
      <c r="M15" s="16"/>
      <c r="N15" s="8"/>
      <c r="O15" s="21" t="str" cm="1">
        <f t="array" ref="O15">IFERROR(CONCATENATE("SSR","-",IF(OR(B15="External",B15="Aperture"),D15&amp;"-"&amp;F15,_xlfn.XLOOKUP(B15,'Standard Hatch Sizes'!$D$3:$D$20,'Standard Hatch Sizes'!$E$3:$E$20&amp;"-"&amp;D15&amp;"-"&amp;F15)),"-",VLOOKUP(G15,'Product Code'!$E$3:$F$4,2),"-",VLOOKUP(H15,'Product Code'!$H$3:$I$4,2),_xlfn.XLOOKUP(I15,'Product Code'!$P$3:$P$5,'Product Code'!$Q$3:$Q$5),IF(OR(K15="Seal",K15="Liner"),"-R42",VLOOKUP(J15,'Product Code'!$K$3:$L$4,2)),_xlfn.XLOOKUP(K15,'Product Code'!$M$3:$M$5,'Product Code'!$N$3:$N$5)),"")</f>
        <v/>
      </c>
    </row>
    <row r="16" spans="1:17" ht="19.8" customHeight="1" x14ac:dyDescent="0.25">
      <c r="A16" s="10" t="s">
        <v>41</v>
      </c>
      <c r="B16" s="8"/>
      <c r="C16" s="8"/>
      <c r="D16" s="8"/>
      <c r="E16" s="8"/>
      <c r="F16" s="8"/>
      <c r="G16" s="8"/>
      <c r="H16" s="8"/>
      <c r="I16" s="38" t="str">
        <f>IF(OR(COUNTIF(K6:K15,"L*")&gt;=1,COUNTIF(K6:K15,"S*")&gt;=1),"WHEN LINER OR SEAL IS SELECTED, R42 IS AUTOMATICALLY ADDED","")</f>
        <v/>
      </c>
      <c r="J16" s="35"/>
      <c r="K16" s="8"/>
      <c r="M16" s="8"/>
    </row>
    <row r="17" spans="1:14" ht="13.2" customHeight="1" x14ac:dyDescent="0.25">
      <c r="A17" s="10" t="s">
        <v>8</v>
      </c>
      <c r="K17" s="29" t="s">
        <v>1</v>
      </c>
      <c r="L17" s="22"/>
      <c r="M17" s="8"/>
    </row>
    <row r="18" spans="1:14" ht="13.2" customHeight="1" x14ac:dyDescent="0.25">
      <c r="A18" s="40"/>
      <c r="B18" s="41"/>
      <c r="C18" s="41"/>
      <c r="D18" s="41"/>
      <c r="E18" s="41"/>
      <c r="F18" s="41"/>
      <c r="G18" s="41"/>
      <c r="H18" s="41"/>
      <c r="I18" s="42"/>
      <c r="K18" s="29" t="s">
        <v>46</v>
      </c>
      <c r="L18" s="23"/>
      <c r="M18" s="8"/>
    </row>
    <row r="19" spans="1:14" ht="13.2" customHeight="1" x14ac:dyDescent="0.25">
      <c r="A19" s="43"/>
      <c r="B19" s="44"/>
      <c r="C19" s="44"/>
      <c r="D19" s="44"/>
      <c r="E19" s="44"/>
      <c r="F19" s="44"/>
      <c r="G19" s="44"/>
      <c r="H19" s="44"/>
      <c r="I19" s="45"/>
      <c r="K19" s="29" t="s">
        <v>47</v>
      </c>
      <c r="L19" s="22"/>
      <c r="M19" s="8"/>
    </row>
    <row r="20" spans="1:14" ht="13.2" customHeight="1" x14ac:dyDescent="0.25">
      <c r="A20" s="43"/>
      <c r="B20" s="44"/>
      <c r="C20" s="44"/>
      <c r="D20" s="44"/>
      <c r="E20" s="44"/>
      <c r="F20" s="44"/>
      <c r="G20" s="44"/>
      <c r="H20" s="44"/>
      <c r="I20" s="45"/>
      <c r="K20" s="29" t="s">
        <v>48</v>
      </c>
      <c r="L20" s="24"/>
      <c r="M20" s="8"/>
    </row>
    <row r="21" spans="1:14" ht="13.2" customHeight="1" x14ac:dyDescent="0.25">
      <c r="A21" s="43"/>
      <c r="B21" s="44"/>
      <c r="C21" s="44"/>
      <c r="D21" s="44"/>
      <c r="E21" s="44"/>
      <c r="F21" s="44"/>
      <c r="G21" s="44"/>
      <c r="H21" s="44"/>
      <c r="I21" s="45"/>
      <c r="K21" s="29"/>
      <c r="L21" s="25"/>
      <c r="M21" s="8"/>
    </row>
    <row r="22" spans="1:14" ht="13.2" customHeight="1" x14ac:dyDescent="0.25">
      <c r="A22" s="43"/>
      <c r="B22" s="44"/>
      <c r="C22" s="44"/>
      <c r="D22" s="44"/>
      <c r="E22" s="44"/>
      <c r="F22" s="44"/>
      <c r="G22" s="44"/>
      <c r="H22" s="44"/>
      <c r="I22" s="45"/>
      <c r="K22" s="29" t="s">
        <v>49</v>
      </c>
      <c r="L22" s="22"/>
      <c r="M22" s="8"/>
    </row>
    <row r="23" spans="1:14" ht="14.4" customHeight="1" x14ac:dyDescent="0.25">
      <c r="A23" s="43"/>
      <c r="B23" s="44"/>
      <c r="C23" s="44"/>
      <c r="D23" s="44"/>
      <c r="E23" s="44"/>
      <c r="F23" s="44"/>
      <c r="G23" s="44"/>
      <c r="H23" s="44"/>
      <c r="I23" s="45"/>
      <c r="K23" s="30"/>
      <c r="L23" s="24"/>
      <c r="M23" s="8"/>
    </row>
    <row r="24" spans="1:14" ht="14.4" customHeight="1" x14ac:dyDescent="0.25">
      <c r="A24" s="46"/>
      <c r="B24" s="47"/>
      <c r="C24" s="47"/>
      <c r="D24" s="47"/>
      <c r="E24" s="47"/>
      <c r="F24" s="47"/>
      <c r="G24" s="47"/>
      <c r="H24" s="47"/>
      <c r="I24" s="48"/>
      <c r="K24" s="30"/>
      <c r="L24" s="22"/>
      <c r="M24" s="8"/>
    </row>
    <row r="25" spans="1:14" ht="34.799999999999997" customHeight="1" x14ac:dyDescent="0.25">
      <c r="A25" s="39" t="s">
        <v>9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14"/>
      <c r="N25" s="14"/>
    </row>
    <row r="33" spans="8:8" x14ac:dyDescent="0.25">
      <c r="H33" s="1" t="s">
        <v>66</v>
      </c>
    </row>
  </sheetData>
  <sheetProtection algorithmName="SHA-512" hashValue="sbTbwKul9RVMn8Eu+JlN+dxNiXofiwPKrRqkYUzOgHkIshsGpymK9dS3GyF6ro7RIGIpcN58Xau19C+9AIgQOw==" saltValue="rDVAGqV7tX/8Ic+PPBcQcA==" spinCount="100000" sheet="1" objects="1" scenarios="1"/>
  <mergeCells count="3">
    <mergeCell ref="A25:L25"/>
    <mergeCell ref="A18:I24"/>
    <mergeCell ref="I4:K4"/>
  </mergeCells>
  <conditionalFormatting sqref="C6:F15">
    <cfRule type="expression" dxfId="0" priority="11">
      <formula>OR(LEFT($B6,1)="L",LEFT($B6,1)="B")</formula>
    </cfRule>
  </conditionalFormatting>
  <conditionalFormatting sqref="K6">
    <cfRule type="expression" dxfId="3" priority="10">
      <formula>AND(OR($K$6="Liner",$K$6="Seal"),$J$6="None")</formula>
    </cfRule>
  </conditionalFormatting>
  <conditionalFormatting sqref="K7">
    <cfRule type="expression" dxfId="2" priority="9">
      <formula>AND(OR($K$7="Liner",$K$7="Seal"),$J$7="None")</formula>
    </cfRule>
  </conditionalFormatting>
  <conditionalFormatting sqref="K8:K15">
    <cfRule type="expression" dxfId="1" priority="1">
      <formula>AND(OR($K8="Liner",$K8="Seal"),$J8="None")</formula>
    </cfRule>
  </conditionalFormatting>
  <dataValidations count="2">
    <dataValidation type="whole" allowBlank="1" showInputMessage="1" showErrorMessage="1" sqref="C6:C15" xr:uid="{DB54403E-26B6-4281-8500-7946DBB50E3F}">
      <formula1>150</formula1>
      <formula2>650</formula2>
    </dataValidation>
    <dataValidation type="whole" allowBlank="1" showInputMessage="1" showErrorMessage="1" sqref="E7:E15" xr:uid="{BB28F13E-E3A9-459F-B099-F7F7ECC131AB}">
      <formula1>100</formula1>
      <formula2>650</formula2>
    </dataValidation>
  </dataValidations>
  <printOptions horizontalCentered="1"/>
  <pageMargins left="0.23622047244094491" right="0.23622047244094491" top="0.39370078740157483" bottom="0.39370078740157483" header="0.31496062992125984" footer="0.31496062992125984"/>
  <pageSetup paperSize="9" scale="99" orientation="landscape" r:id="rId1"/>
  <ignoredErrors>
    <ignoredError sqref="A7:A1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963917D-36AC-4153-8F9E-A3D5A7257658}">
          <x14:formula1>
            <xm:f>'Product Code'!$E$3:$E$4</xm:f>
          </x14:formula1>
          <xm:sqref>G6:G15</xm:sqref>
        </x14:dataValidation>
        <x14:dataValidation type="list" allowBlank="1" showInputMessage="1" showErrorMessage="1" xr:uid="{D593C9C0-7B24-4CDD-9BCD-E0A4190E7CBF}">
          <x14:formula1>
            <xm:f>'Product Code'!$H$3:$H$4</xm:f>
          </x14:formula1>
          <xm:sqref>H6:H15</xm:sqref>
        </x14:dataValidation>
        <x14:dataValidation type="list" allowBlank="1" showInputMessage="1" showErrorMessage="1" xr:uid="{9C213C8E-0758-48E8-8CCE-BFEC37A3F941}">
          <x14:formula1>
            <xm:f>'Product Code'!$K$3:$K$4</xm:f>
          </x14:formula1>
          <xm:sqref>J6:J15</xm:sqref>
        </x14:dataValidation>
        <x14:dataValidation type="list" allowBlank="1" showInputMessage="1" showErrorMessage="1" xr:uid="{C9846852-1D37-4885-A9B3-256CE25CA231}">
          <x14:formula1>
            <xm:f>'Product Code'!$P$3:$P$5</xm:f>
          </x14:formula1>
          <xm:sqref>I6:I15</xm:sqref>
        </x14:dataValidation>
        <x14:dataValidation type="list" allowBlank="1" showInputMessage="1" showErrorMessage="1" xr:uid="{9A22DB40-E2E7-437B-A42F-6A30D7A9057B}">
          <x14:formula1>
            <xm:f>'Product Code'!$M$3:$M$5</xm:f>
          </x14:formula1>
          <xm:sqref>K6:K15</xm:sqref>
        </x14:dataValidation>
        <x14:dataValidation type="list" allowBlank="1" showInputMessage="1" showErrorMessage="1" xr:uid="{2A9A5E2C-FE44-4BB4-B707-7D47DC74EB0D}">
          <x14:formula1>
            <xm:f>'Standard Hatch Sizes'!$D$3:$D$20</xm:f>
          </x14:formula1>
          <xm:sqref>B6:B15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71495-8D21-42C5-AB04-10F868ED9588}">
  <sheetPr>
    <tabColor rgb="FFFF0000"/>
  </sheetPr>
  <dimension ref="A2:G20"/>
  <sheetViews>
    <sheetView workbookViewId="0">
      <selection activeCell="G28" sqref="G28"/>
    </sheetView>
  </sheetViews>
  <sheetFormatPr defaultRowHeight="14.4" x14ac:dyDescent="0.3"/>
  <cols>
    <col min="1" max="2" width="3.77734375" customWidth="1"/>
    <col min="3" max="3" width="22.5546875" bestFit="1" customWidth="1"/>
    <col min="4" max="4" width="14.6640625" customWidth="1"/>
    <col min="5" max="5" width="10" customWidth="1"/>
    <col min="6" max="6" width="9.33203125" customWidth="1"/>
    <col min="7" max="7" width="10.21875" customWidth="1"/>
  </cols>
  <sheetData>
    <row r="2" spans="1:7" x14ac:dyDescent="0.3">
      <c r="A2" s="17"/>
      <c r="B2" s="17"/>
      <c r="C2" s="17" t="s">
        <v>44</v>
      </c>
      <c r="D2" s="17" t="s">
        <v>40</v>
      </c>
      <c r="E2" s="6" t="s">
        <v>5</v>
      </c>
      <c r="F2" s="6" t="s">
        <v>42</v>
      </c>
      <c r="G2" s="6" t="s">
        <v>43</v>
      </c>
    </row>
    <row r="3" spans="1:7" x14ac:dyDescent="0.3">
      <c r="A3" s="18"/>
      <c r="B3" s="18"/>
      <c r="D3" s="18" t="s">
        <v>57</v>
      </c>
    </row>
    <row r="4" spans="1:7" x14ac:dyDescent="0.3">
      <c r="A4" s="18"/>
      <c r="B4" s="18"/>
      <c r="D4" s="18" t="s">
        <v>58</v>
      </c>
      <c r="F4">
        <v>41</v>
      </c>
      <c r="G4">
        <v>61</v>
      </c>
    </row>
    <row r="5" spans="1:7" x14ac:dyDescent="0.3">
      <c r="A5" s="18"/>
      <c r="B5" s="18"/>
      <c r="C5" s="25" t="s">
        <v>54</v>
      </c>
      <c r="D5" s="18" t="s">
        <v>45</v>
      </c>
      <c r="E5" s="19" t="s">
        <v>12</v>
      </c>
      <c r="F5" s="20">
        <v>260</v>
      </c>
      <c r="G5" s="20">
        <v>260</v>
      </c>
    </row>
    <row r="6" spans="1:7" x14ac:dyDescent="0.3">
      <c r="A6" s="18"/>
      <c r="B6" s="18"/>
      <c r="C6" s="25" t="s">
        <v>54</v>
      </c>
      <c r="D6" s="18" t="s">
        <v>14</v>
      </c>
      <c r="E6" s="19" t="s">
        <v>13</v>
      </c>
      <c r="F6" s="20">
        <v>347</v>
      </c>
      <c r="G6" s="20">
        <v>202</v>
      </c>
    </row>
    <row r="7" spans="1:7" x14ac:dyDescent="0.3">
      <c r="A7" s="19"/>
      <c r="B7" s="19"/>
      <c r="C7" s="25" t="s">
        <v>54</v>
      </c>
      <c r="D7" s="18" t="s">
        <v>16</v>
      </c>
      <c r="E7" s="19" t="s">
        <v>15</v>
      </c>
      <c r="F7" s="20">
        <v>457</v>
      </c>
      <c r="G7" s="20">
        <v>327</v>
      </c>
    </row>
    <row r="8" spans="1:7" x14ac:dyDescent="0.3">
      <c r="A8" s="19"/>
      <c r="B8" s="19"/>
      <c r="C8" s="25" t="s">
        <v>54</v>
      </c>
      <c r="D8" s="18" t="s">
        <v>18</v>
      </c>
      <c r="E8" s="19" t="s">
        <v>17</v>
      </c>
      <c r="F8" s="20">
        <v>421</v>
      </c>
      <c r="G8" s="20">
        <v>421</v>
      </c>
    </row>
    <row r="9" spans="1:7" x14ac:dyDescent="0.3">
      <c r="A9" s="19"/>
      <c r="B9" s="19"/>
      <c r="C9" s="25" t="s">
        <v>54</v>
      </c>
      <c r="D9" s="19" t="s">
        <v>20</v>
      </c>
      <c r="E9" s="19" t="s">
        <v>19</v>
      </c>
      <c r="F9" s="20">
        <v>442</v>
      </c>
      <c r="G9" s="20">
        <v>442</v>
      </c>
    </row>
    <row r="10" spans="1:7" x14ac:dyDescent="0.3">
      <c r="A10" s="19"/>
      <c r="B10" s="19"/>
      <c r="C10" s="25" t="s">
        <v>54</v>
      </c>
      <c r="D10" s="19" t="s">
        <v>22</v>
      </c>
      <c r="E10" s="19" t="s">
        <v>21</v>
      </c>
      <c r="F10" s="20">
        <v>507</v>
      </c>
      <c r="G10" s="20">
        <v>377</v>
      </c>
    </row>
    <row r="11" spans="1:7" x14ac:dyDescent="0.3">
      <c r="A11" s="19"/>
      <c r="B11" s="19"/>
      <c r="C11" s="25" t="s">
        <v>54</v>
      </c>
      <c r="D11" s="19" t="s">
        <v>24</v>
      </c>
      <c r="E11" s="19" t="s">
        <v>23</v>
      </c>
      <c r="F11" s="20">
        <v>507</v>
      </c>
      <c r="G11" s="20">
        <v>392</v>
      </c>
    </row>
    <row r="12" spans="1:7" x14ac:dyDescent="0.3">
      <c r="C12" s="25" t="s">
        <v>54</v>
      </c>
      <c r="D12" s="19" t="s">
        <v>26</v>
      </c>
      <c r="E12" s="19" t="s">
        <v>25</v>
      </c>
      <c r="F12" s="20">
        <v>507</v>
      </c>
      <c r="G12" s="20">
        <v>507</v>
      </c>
    </row>
    <row r="13" spans="1:7" x14ac:dyDescent="0.3">
      <c r="C13" s="25" t="s">
        <v>54</v>
      </c>
      <c r="D13" s="19" t="s">
        <v>28</v>
      </c>
      <c r="E13" s="19" t="s">
        <v>27</v>
      </c>
      <c r="F13" s="20">
        <v>627</v>
      </c>
      <c r="G13" s="20">
        <v>627</v>
      </c>
    </row>
    <row r="14" spans="1:7" x14ac:dyDescent="0.3">
      <c r="D14" s="19" t="s">
        <v>72</v>
      </c>
      <c r="E14" s="19" t="s">
        <v>80</v>
      </c>
      <c r="F14" s="20">
        <v>273</v>
      </c>
      <c r="G14" s="20">
        <v>273</v>
      </c>
    </row>
    <row r="15" spans="1:7" x14ac:dyDescent="0.3">
      <c r="D15" s="19" t="s">
        <v>73</v>
      </c>
      <c r="E15" s="19" t="s">
        <v>81</v>
      </c>
      <c r="F15" s="20">
        <v>365</v>
      </c>
      <c r="G15" s="20">
        <v>232</v>
      </c>
    </row>
    <row r="16" spans="1:7" x14ac:dyDescent="0.3">
      <c r="D16" s="19" t="s">
        <v>74</v>
      </c>
      <c r="E16" s="19" t="s">
        <v>82</v>
      </c>
      <c r="F16" s="20">
        <v>470</v>
      </c>
      <c r="G16" s="20">
        <v>340</v>
      </c>
    </row>
    <row r="17" spans="4:7" x14ac:dyDescent="0.3">
      <c r="D17" s="19" t="s">
        <v>75</v>
      </c>
      <c r="E17" s="19" t="s">
        <v>83</v>
      </c>
      <c r="F17" s="20">
        <v>513</v>
      </c>
      <c r="G17" s="20">
        <v>513</v>
      </c>
    </row>
    <row r="18" spans="4:7" x14ac:dyDescent="0.3">
      <c r="D18" s="19" t="s">
        <v>76</v>
      </c>
      <c r="E18" s="19" t="s">
        <v>84</v>
      </c>
      <c r="F18" s="20">
        <v>638</v>
      </c>
      <c r="G18" s="20">
        <v>638</v>
      </c>
    </row>
    <row r="19" spans="4:7" x14ac:dyDescent="0.3">
      <c r="D19" s="19" t="s">
        <v>77</v>
      </c>
      <c r="E19" s="19" t="s">
        <v>85</v>
      </c>
      <c r="F19" s="20">
        <v>421</v>
      </c>
      <c r="G19" s="20">
        <v>421</v>
      </c>
    </row>
    <row r="20" spans="4:7" x14ac:dyDescent="0.3">
      <c r="D20" s="19" t="s">
        <v>78</v>
      </c>
      <c r="E20" s="19" t="s">
        <v>86</v>
      </c>
      <c r="F20" s="20">
        <v>470</v>
      </c>
      <c r="G20" s="20">
        <v>470</v>
      </c>
    </row>
  </sheetData>
  <sheetProtection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578F-EE22-4F49-B1AB-ED9908F32915}">
  <dimension ref="B2:Q8"/>
  <sheetViews>
    <sheetView workbookViewId="0">
      <selection activeCell="L19" sqref="L19"/>
    </sheetView>
  </sheetViews>
  <sheetFormatPr defaultRowHeight="14.4" x14ac:dyDescent="0.3"/>
  <cols>
    <col min="1" max="1" width="2.77734375" customWidth="1"/>
    <col min="2" max="2" width="16.109375" bestFit="1" customWidth="1"/>
    <col min="3" max="3" width="4.33203125" bestFit="1" customWidth="1"/>
    <col min="4" max="4" width="2.77734375" customWidth="1"/>
    <col min="5" max="5" width="15" bestFit="1" customWidth="1"/>
    <col min="6" max="6" width="5.33203125" bestFit="1" customWidth="1"/>
    <col min="7" max="7" width="3.77734375" customWidth="1"/>
    <col min="8" max="8" width="14.6640625" customWidth="1"/>
    <col min="9" max="9" width="5.33203125" bestFit="1" customWidth="1"/>
    <col min="10" max="10" width="3.77734375" customWidth="1"/>
    <col min="11" max="11" width="6.6640625" bestFit="1" customWidth="1"/>
    <col min="12" max="12" width="6.6640625" customWidth="1"/>
    <col min="13" max="13" width="15" bestFit="1" customWidth="1"/>
    <col min="14" max="14" width="5.33203125" bestFit="1" customWidth="1"/>
    <col min="15" max="15" width="3.77734375" customWidth="1"/>
    <col min="16" max="16" width="14.6640625" customWidth="1"/>
    <col min="17" max="17" width="4.44140625" customWidth="1"/>
  </cols>
  <sheetData>
    <row r="2" spans="2:17" x14ac:dyDescent="0.3">
      <c r="B2" s="4" t="s">
        <v>4</v>
      </c>
      <c r="C2" s="5"/>
      <c r="D2" s="5"/>
      <c r="E2" s="4" t="s">
        <v>29</v>
      </c>
      <c r="F2" s="4" t="s">
        <v>5</v>
      </c>
      <c r="G2" s="5"/>
      <c r="H2" s="4" t="s">
        <v>30</v>
      </c>
      <c r="I2" s="4" t="s">
        <v>5</v>
      </c>
      <c r="J2" s="5"/>
      <c r="K2" s="4" t="s">
        <v>37</v>
      </c>
      <c r="L2" s="4"/>
      <c r="M2" s="4" t="s">
        <v>38</v>
      </c>
      <c r="N2" s="4"/>
      <c r="P2" s="4" t="s">
        <v>60</v>
      </c>
      <c r="Q2" s="4"/>
    </row>
    <row r="3" spans="2:17" x14ac:dyDescent="0.3">
      <c r="B3" s="5" t="s">
        <v>52</v>
      </c>
      <c r="C3" s="5" t="s">
        <v>53</v>
      </c>
      <c r="D3" s="5"/>
      <c r="E3" s="15" t="s">
        <v>31</v>
      </c>
      <c r="F3" s="5" t="s">
        <v>32</v>
      </c>
      <c r="G3" s="5"/>
      <c r="H3" s="5" t="s">
        <v>31</v>
      </c>
      <c r="I3" s="5" t="s">
        <v>32</v>
      </c>
      <c r="J3" s="5"/>
      <c r="K3" s="5" t="s">
        <v>36</v>
      </c>
      <c r="L3" s="5"/>
      <c r="M3" s="5" t="s">
        <v>38</v>
      </c>
      <c r="N3" s="36" t="s">
        <v>69</v>
      </c>
      <c r="P3" s="5" t="s">
        <v>61</v>
      </c>
    </row>
    <row r="4" spans="2:17" x14ac:dyDescent="0.3">
      <c r="B4" s="5"/>
      <c r="C4" s="5"/>
      <c r="D4" s="5"/>
      <c r="E4" s="15" t="s">
        <v>3</v>
      </c>
      <c r="F4" s="5" t="s">
        <v>33</v>
      </c>
      <c r="G4" s="5"/>
      <c r="H4" s="5" t="s">
        <v>3</v>
      </c>
      <c r="I4" s="5" t="s">
        <v>33</v>
      </c>
      <c r="J4" s="5"/>
      <c r="K4" s="5" t="s">
        <v>35</v>
      </c>
      <c r="L4" s="36" t="s">
        <v>71</v>
      </c>
      <c r="M4" s="5" t="s">
        <v>65</v>
      </c>
      <c r="N4" s="36" t="s">
        <v>70</v>
      </c>
      <c r="P4" s="5" t="s">
        <v>62</v>
      </c>
      <c r="Q4" s="36" t="s">
        <v>67</v>
      </c>
    </row>
    <row r="5" spans="2:17" x14ac:dyDescent="0.3">
      <c r="B5" s="5"/>
      <c r="C5" s="5"/>
      <c r="D5" s="5"/>
      <c r="E5" s="6"/>
      <c r="F5" s="5"/>
      <c r="G5" s="5"/>
      <c r="H5" s="5"/>
      <c r="I5" s="5"/>
      <c r="J5" s="5"/>
      <c r="K5" s="5"/>
      <c r="L5" s="5"/>
      <c r="M5" s="5" t="s">
        <v>36</v>
      </c>
      <c r="N5" s="5"/>
      <c r="P5" s="34" t="s">
        <v>63</v>
      </c>
      <c r="Q5" s="37" t="s">
        <v>68</v>
      </c>
    </row>
    <row r="6" spans="2:17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7" x14ac:dyDescent="0.3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2:17" x14ac:dyDescent="0.3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</sheetData>
  <sheetProtection selectLockedCells="1" selectUnlockedCells="1"/>
  <sortState xmlns:xlrd2="http://schemas.microsoft.com/office/spreadsheetml/2017/richdata2" ref="B3:C6">
    <sortCondition ref="B3:B6"/>
  </sortState>
  <dataValidations count="1">
    <dataValidation type="list" allowBlank="1" showInputMessage="1" showErrorMessage="1" sqref="M5:M8" xr:uid="{023529CA-C76A-408B-92A4-2D9D7E57E9F1}">
      <formula1>"Fixed Handle Nickel,Fixed Handle Colour, Articulating Handle, Fabric Handle,Powered 24V, Powered 230V"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945642FD752D4CA468968F0680D551" ma:contentTypeVersion="18" ma:contentTypeDescription="Create a new document." ma:contentTypeScope="" ma:versionID="99e6356d317c514761f8fa2d3a8769ce">
  <xsd:schema xmlns:xsd="http://www.w3.org/2001/XMLSchema" xmlns:xs="http://www.w3.org/2001/XMLSchema" xmlns:p="http://schemas.microsoft.com/office/2006/metadata/properties" xmlns:ns2="4e8a4576-7320-4e02-8367-50eaa8d6c81a" xmlns:ns3="d7564538-9a43-467c-9305-959c3453ee53" targetNamespace="http://schemas.microsoft.com/office/2006/metadata/properties" ma:root="true" ma:fieldsID="46b90c2ffbb921351b307866847e2541" ns2:_="" ns3:_="">
    <xsd:import namespace="4e8a4576-7320-4e02-8367-50eaa8d6c81a"/>
    <xsd:import namespace="d7564538-9a43-467c-9305-959c3453e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a4576-7320-4e02-8367-50eaa8d6c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dd2896c-5842-4467-9494-1014a6a5a5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64538-9a43-467c-9305-959c3453ee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46bc36-6744-4767-9ce8-3669b139f0c7}" ma:internalName="TaxCatchAll" ma:showField="CatchAllData" ma:web="d7564538-9a43-467c-9305-959c3453e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8a4576-7320-4e02-8367-50eaa8d6c81a">
      <Terms xmlns="http://schemas.microsoft.com/office/infopath/2007/PartnerControls"/>
    </lcf76f155ced4ddcb4097134ff3c332f>
    <TaxCatchAll xmlns="d7564538-9a43-467c-9305-959c3453ee53" xsi:nil="true"/>
  </documentManagement>
</p:properties>
</file>

<file path=customXml/itemProps1.xml><?xml version="1.0" encoding="utf-8"?>
<ds:datastoreItem xmlns:ds="http://schemas.openxmlformats.org/officeDocument/2006/customXml" ds:itemID="{C313A7F4-CADA-42E8-8DE8-6A793C1A13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B4675C-4AE1-4466-9C7C-A2DA63DEE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a4576-7320-4e02-8367-50eaa8d6c81a"/>
    <ds:schemaRef ds:uri="d7564538-9a43-467c-9305-959c3453e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D854D1-7A0A-4A8C-B8F3-B90FF8CA5EB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7564538-9a43-467c-9305-959c3453ee53"/>
    <ds:schemaRef ds:uri="http://purl.org/dc/elements/1.1/"/>
    <ds:schemaRef ds:uri="http://schemas.microsoft.com/office/2006/metadata/properties"/>
    <ds:schemaRef ds:uri="4e8a4576-7320-4e02-8367-50eaa8d6c81a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Enquiry Form</vt:lpstr>
      <vt:lpstr>Standard Hatch Sizes</vt:lpstr>
      <vt:lpstr>Product Code</vt:lpstr>
      <vt:lpstr>'Enquiry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edfit</dc:creator>
  <cp:lastModifiedBy>Charlie Townsend</cp:lastModifiedBy>
  <cp:lastPrinted>2021-06-22T13:22:20Z</cp:lastPrinted>
  <dcterms:created xsi:type="dcterms:W3CDTF">2020-10-14T14:05:44Z</dcterms:created>
  <dcterms:modified xsi:type="dcterms:W3CDTF">2026-07-30T13:56:54Z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0x01010022945642FD752D4CA468968F0680D551</vt:lpwstr>
  </property>
  <property fmtid="{D5CDD505-2E9C-101B-9397-08002B2CF9AE}" pid="3" name="MediaServiceImageTags">
    <vt:lpwstr/>
  </property>
</Properties>
</file>